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J:\ICA-15_7febbraio\ica_2015per_noi_ 15marzo\HOTEL_SERIE_2\SOLUZIONI_HOTEL_2015\FATTURATO\"/>
    </mc:Choice>
  </mc:AlternateContent>
  <bookViews>
    <workbookView xWindow="0" yWindow="0" windowWidth="26445" windowHeight="15585" activeTab="1"/>
  </bookViews>
  <sheets>
    <sheet name="Dati_statistici_2014" sheetId="1" r:id="rId1"/>
    <sheet name="Risultati_contabili_2014" sheetId="2" r:id="rId2"/>
    <sheet name="Grafico_Fatturato" sheetId="4" r:id="rId3"/>
    <sheet name="Foglio3" sheetId="3" r:id="rId4"/>
  </sheets>
  <definedNames>
    <definedName name="_xlnm._FilterDatabase" localSheetId="0" hidden="1">Dati_statistici_2014!$A$2:$E$2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L18" i="2"/>
  <c r="K18" i="2"/>
  <c r="J18" i="2"/>
  <c r="I18" i="2"/>
  <c r="E18" i="2"/>
  <c r="D18" i="2"/>
  <c r="C18" i="2"/>
  <c r="M17" i="2"/>
  <c r="L17" i="2"/>
  <c r="K17" i="2"/>
  <c r="J17" i="2"/>
  <c r="I17" i="2"/>
  <c r="E17" i="2"/>
  <c r="D17" i="2"/>
  <c r="C17" i="2"/>
  <c r="M16" i="2"/>
  <c r="L16" i="2"/>
  <c r="K16" i="2"/>
  <c r="J16" i="2"/>
  <c r="I16" i="2"/>
  <c r="E16" i="2"/>
  <c r="D16" i="2"/>
  <c r="C16" i="2"/>
  <c r="M15" i="2"/>
  <c r="L15" i="2"/>
  <c r="K15" i="2"/>
  <c r="J15" i="2"/>
  <c r="I15" i="2"/>
  <c r="E15" i="2"/>
  <c r="D15" i="2"/>
  <c r="C15" i="2"/>
  <c r="M14" i="2"/>
  <c r="L14" i="2"/>
  <c r="K14" i="2"/>
  <c r="J14" i="2"/>
  <c r="I14" i="2"/>
  <c r="E14" i="2"/>
  <c r="D14" i="2"/>
  <c r="C14" i="2"/>
  <c r="M13" i="2"/>
  <c r="L13" i="2"/>
  <c r="K13" i="2"/>
  <c r="J13" i="2"/>
  <c r="I13" i="2"/>
  <c r="E13" i="2"/>
  <c r="D13" i="2"/>
  <c r="C13" i="2"/>
  <c r="M12" i="2"/>
  <c r="L12" i="2"/>
  <c r="K12" i="2"/>
  <c r="J12" i="2"/>
  <c r="I12" i="2"/>
  <c r="E12" i="2"/>
  <c r="D12" i="2"/>
  <c r="C12" i="2"/>
  <c r="M11" i="2"/>
  <c r="L11" i="2"/>
  <c r="K11" i="2"/>
  <c r="J11" i="2"/>
  <c r="I11" i="2"/>
  <c r="E11" i="2"/>
  <c r="D11" i="2"/>
  <c r="C11" i="2"/>
  <c r="M10" i="2"/>
  <c r="L10" i="2"/>
  <c r="K10" i="2"/>
  <c r="J10" i="2"/>
  <c r="I10" i="2"/>
  <c r="E10" i="2"/>
  <c r="D10" i="2"/>
  <c r="C10" i="2"/>
  <c r="M9" i="2"/>
  <c r="L9" i="2"/>
  <c r="K9" i="2"/>
  <c r="J9" i="2"/>
  <c r="I9" i="2"/>
  <c r="E9" i="2"/>
  <c r="D9" i="2"/>
  <c r="C9" i="2"/>
  <c r="M8" i="2"/>
  <c r="L8" i="2"/>
  <c r="K8" i="2"/>
  <c r="J8" i="2"/>
  <c r="I8" i="2"/>
  <c r="E8" i="2"/>
  <c r="D8" i="2"/>
  <c r="C8" i="2"/>
  <c r="M7" i="2"/>
  <c r="L7" i="2"/>
  <c r="K7" i="2"/>
  <c r="J7" i="2"/>
  <c r="I7" i="2"/>
  <c r="E7" i="2"/>
  <c r="D7" i="2"/>
  <c r="C7" i="2"/>
  <c r="M6" i="2"/>
  <c r="L6" i="2"/>
  <c r="K6" i="2"/>
  <c r="J6" i="2"/>
  <c r="I6" i="2"/>
  <c r="E6" i="2"/>
  <c r="D6" i="2"/>
  <c r="C6" i="2"/>
  <c r="M5" i="2"/>
  <c r="L5" i="2"/>
  <c r="K5" i="2"/>
  <c r="J5" i="2"/>
  <c r="I5" i="2"/>
  <c r="E5" i="2"/>
  <c r="D5" i="2"/>
  <c r="C5" i="2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<sst xmlns="http://schemas.openxmlformats.org/spreadsheetml/2006/main" count="92" uniqueCount="31">
  <si>
    <t>Occupazione stanze</t>
  </si>
  <si>
    <t>Codice</t>
  </si>
  <si>
    <t>Tipo Clienti</t>
  </si>
  <si>
    <t>Data Arrivo</t>
  </si>
  <si>
    <t>Data Partenza</t>
  </si>
  <si>
    <t>Giorni</t>
  </si>
  <si>
    <t>Coppia</t>
  </si>
  <si>
    <t>Famiglia</t>
  </si>
  <si>
    <t>Singolo</t>
  </si>
  <si>
    <t>Totale Giorni</t>
  </si>
  <si>
    <t>Costo unitario</t>
  </si>
  <si>
    <t>Fatturazione Totale per tipo di cliente</t>
  </si>
  <si>
    <t>Nome</t>
  </si>
  <si>
    <t>Totale incassi</t>
  </si>
  <si>
    <t>Rinnovare ?</t>
  </si>
  <si>
    <t xml:space="preserve">Suite presidenziale </t>
  </si>
  <si>
    <t>Suite Romantica</t>
  </si>
  <si>
    <t>Suite Business</t>
  </si>
  <si>
    <t>Suite Benessere</t>
  </si>
  <si>
    <t>junior Suite tipo 1</t>
  </si>
  <si>
    <t>junior Suite tipo 2</t>
  </si>
  <si>
    <t>junior Suite tipo 3</t>
  </si>
  <si>
    <t>junior Suite tipo 4</t>
  </si>
  <si>
    <t>Camera superior</t>
  </si>
  <si>
    <t>Camera Duplex</t>
  </si>
  <si>
    <t>Camera Hawai</t>
  </si>
  <si>
    <t>Camera Giungla</t>
  </si>
  <si>
    <t>Camera Draghi</t>
  </si>
  <si>
    <t>Camera Zombie</t>
  </si>
  <si>
    <t>Valori da usare se non si riesce a risolvere la consegna 4.4.1</t>
  </si>
  <si>
    <t>Data Esame: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</si>
</sst>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000"/>
    <numFmt numFmtId="166" formatCode="_-[$CHF]\ * #,##0.00_-;\-[$CHF]\ * #,##0.00_-;_-[$CHF]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8" tint="-0.249977111117893"/>
        <bgColor indexed="64"/>
      </patternFill>
    </fill>
  </fills>
  <borders count="4">
    <border>
      <left/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 style="mediumDashed">
        <color auto="1"/>
      </right>
      <top/>
      <bottom/>
      <diagonal/>
    </border>
    <border>
      <left style="mediumDashed">
        <color auto="1"/>
      </left>
      <right/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31">
    <xf numFmtId="0" fontId="0" fillId="0" borderId="0" xfId="0"/>
    <xf numFmtId="165" fontId="0" fillId="2" borderId="0" xfId="0" applyNumberFormat="1" applyFill="1"/>
    <xf numFmtId="0" fontId="0" fillId="2" borderId="0" xfId="0" applyFill="1"/>
    <xf numFmtId="14" fontId="0" fillId="2" borderId="0" xfId="0" applyNumberFormat="1" applyFill="1"/>
    <xf numFmtId="165" fontId="0" fillId="3" borderId="0" xfId="0" applyNumberFormat="1" applyFill="1"/>
    <xf numFmtId="0" fontId="0" fillId="3" borderId="0" xfId="0" applyFill="1"/>
    <xf numFmtId="14" fontId="0" fillId="3" borderId="0" xfId="0" applyNumberFormat="1" applyFill="1"/>
    <xf numFmtId="165" fontId="0" fillId="4" borderId="0" xfId="0" applyNumberFormat="1" applyFill="1"/>
    <xf numFmtId="0" fontId="0" fillId="4" borderId="0" xfId="0" applyFill="1"/>
    <xf numFmtId="14" fontId="0" fillId="4" borderId="0" xfId="0" applyNumberFormat="1" applyFill="1"/>
    <xf numFmtId="166" fontId="0" fillId="0" borderId="0" xfId="0" applyNumberFormat="1" applyFill="1" applyBorder="1" applyAlignment="1">
      <alignment horizontal="center"/>
    </xf>
    <xf numFmtId="14" fontId="0" fillId="0" borderId="0" xfId="0" applyNumberFormat="1"/>
    <xf numFmtId="0" fontId="6" fillId="0" borderId="0" xfId="0" applyFont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5" fontId="6" fillId="7" borderId="1" xfId="0" applyNumberFormat="1" applyFont="1" applyFill="1" applyBorder="1" applyAlignment="1">
      <alignment horizontal="left"/>
    </xf>
    <xf numFmtId="49" fontId="6" fillId="7" borderId="2" xfId="0" applyNumberFormat="1" applyFont="1" applyFill="1" applyBorder="1" applyAlignment="1">
      <alignment horizontal="left"/>
    </xf>
    <xf numFmtId="0" fontId="6" fillId="7" borderId="2" xfId="0" applyNumberFormat="1" applyFont="1" applyFill="1" applyBorder="1" applyAlignment="1">
      <alignment horizontal="center"/>
    </xf>
    <xf numFmtId="166" fontId="6" fillId="7" borderId="2" xfId="5" applyNumberFormat="1" applyFont="1" applyFill="1" applyBorder="1" applyAlignment="1">
      <alignment horizontal="center"/>
    </xf>
    <xf numFmtId="165" fontId="6" fillId="6" borderId="1" xfId="0" applyNumberFormat="1" applyFont="1" applyFill="1" applyBorder="1" applyAlignment="1">
      <alignment horizontal="left"/>
    </xf>
    <xf numFmtId="49" fontId="6" fillId="6" borderId="2" xfId="0" applyNumberFormat="1" applyFont="1" applyFill="1" applyBorder="1" applyAlignment="1">
      <alignment horizontal="left"/>
    </xf>
    <xf numFmtId="0" fontId="6" fillId="6" borderId="2" xfId="0" applyNumberFormat="1" applyFont="1" applyFill="1" applyBorder="1" applyAlignment="1">
      <alignment horizontal="center"/>
    </xf>
    <xf numFmtId="166" fontId="6" fillId="6" borderId="2" xfId="5" applyNumberFormat="1" applyFont="1" applyFill="1" applyBorder="1" applyAlignment="1">
      <alignment horizontal="center"/>
    </xf>
    <xf numFmtId="166" fontId="6" fillId="8" borderId="2" xfId="0" applyNumberFormat="1" applyFont="1" applyFill="1" applyBorder="1" applyAlignment="1">
      <alignment horizontal="center"/>
    </xf>
    <xf numFmtId="166" fontId="6" fillId="8" borderId="3" xfId="0" applyNumberFormat="1" applyFont="1" applyFill="1" applyBorder="1" applyAlignment="1">
      <alignment horizontal="center"/>
    </xf>
    <xf numFmtId="166" fontId="6" fillId="5" borderId="2" xfId="0" applyNumberFormat="1" applyFont="1" applyFill="1" applyBorder="1" applyAlignment="1">
      <alignment horizontal="center"/>
    </xf>
    <xf numFmtId="166" fontId="6" fillId="5" borderId="3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6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  <cellStyle name="Valuta" xfId="5" builtinId="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CH" sz="1400" b="0" i="0" u="none" strike="noStrike" cap="none" baseline="0">
                <a:effectLst/>
              </a:rPr>
              <a:t>Grafico fatturato per camera e clientela - Nome Cognome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Risultati_contabili_2014!$I$4</c:f>
              <c:strCache>
                <c:ptCount val="1"/>
                <c:pt idx="0">
                  <c:v>Coppia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Risultati_contabili_2014!$B$5:$B$18</c:f>
              <c:strCache>
                <c:ptCount val="14"/>
                <c:pt idx="0">
                  <c:v>Suite presidenziale </c:v>
                </c:pt>
                <c:pt idx="1">
                  <c:v>Suite Romantica</c:v>
                </c:pt>
                <c:pt idx="2">
                  <c:v>Suite Business</c:v>
                </c:pt>
                <c:pt idx="3">
                  <c:v>Suite Benessere</c:v>
                </c:pt>
                <c:pt idx="4">
                  <c:v>junior Suite tipo 1</c:v>
                </c:pt>
                <c:pt idx="5">
                  <c:v>junior Suite tipo 2</c:v>
                </c:pt>
                <c:pt idx="6">
                  <c:v>junior Suite tipo 3</c:v>
                </c:pt>
                <c:pt idx="7">
                  <c:v>junior Suite tipo 4</c:v>
                </c:pt>
                <c:pt idx="8">
                  <c:v>Camera superior</c:v>
                </c:pt>
                <c:pt idx="9">
                  <c:v>Camera Duplex</c:v>
                </c:pt>
                <c:pt idx="10">
                  <c:v>Camera Hawai</c:v>
                </c:pt>
                <c:pt idx="11">
                  <c:v>Camera Giungla</c:v>
                </c:pt>
                <c:pt idx="12">
                  <c:v>Camera Draghi</c:v>
                </c:pt>
                <c:pt idx="13">
                  <c:v>Camera Zombie</c:v>
                </c:pt>
              </c:strCache>
            </c:strRef>
          </c:cat>
          <c:val>
            <c:numRef>
              <c:f>Risultati_contabili_2014!$I$5:$I$18</c:f>
              <c:numCache>
                <c:formatCode>_-[$CHF]\ * #,##0.00_-;\-[$CHF]\ * #,##0.00_-;_-[$CHF]\ * "-"??_-;_-@_-</c:formatCode>
                <c:ptCount val="14"/>
                <c:pt idx="0">
                  <c:v>0</c:v>
                </c:pt>
                <c:pt idx="1">
                  <c:v>840</c:v>
                </c:pt>
                <c:pt idx="2">
                  <c:v>2200</c:v>
                </c:pt>
                <c:pt idx="3">
                  <c:v>10800</c:v>
                </c:pt>
                <c:pt idx="4">
                  <c:v>0</c:v>
                </c:pt>
                <c:pt idx="5">
                  <c:v>450</c:v>
                </c:pt>
                <c:pt idx="6">
                  <c:v>0</c:v>
                </c:pt>
                <c:pt idx="7">
                  <c:v>1400</c:v>
                </c:pt>
                <c:pt idx="8">
                  <c:v>950</c:v>
                </c:pt>
                <c:pt idx="9">
                  <c:v>50</c:v>
                </c:pt>
                <c:pt idx="10">
                  <c:v>1850</c:v>
                </c:pt>
                <c:pt idx="11">
                  <c:v>0</c:v>
                </c:pt>
                <c:pt idx="12">
                  <c:v>500</c:v>
                </c:pt>
                <c:pt idx="13">
                  <c:v>2800</c:v>
                </c:pt>
              </c:numCache>
            </c:numRef>
          </c:val>
        </c:ser>
        <c:ser>
          <c:idx val="1"/>
          <c:order val="1"/>
          <c:tx>
            <c:strRef>
              <c:f>Risultati_contabili_2014!$J$4</c:f>
              <c:strCache>
                <c:ptCount val="1"/>
                <c:pt idx="0">
                  <c:v>Famiglia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C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Risultati_contabili_2014!$B$5:$B$18</c:f>
              <c:strCache>
                <c:ptCount val="14"/>
                <c:pt idx="0">
                  <c:v>Suite presidenziale </c:v>
                </c:pt>
                <c:pt idx="1">
                  <c:v>Suite Romantica</c:v>
                </c:pt>
                <c:pt idx="2">
                  <c:v>Suite Business</c:v>
                </c:pt>
                <c:pt idx="3">
                  <c:v>Suite Benessere</c:v>
                </c:pt>
                <c:pt idx="4">
                  <c:v>junior Suite tipo 1</c:v>
                </c:pt>
                <c:pt idx="5">
                  <c:v>junior Suite tipo 2</c:v>
                </c:pt>
                <c:pt idx="6">
                  <c:v>junior Suite tipo 3</c:v>
                </c:pt>
                <c:pt idx="7">
                  <c:v>junior Suite tipo 4</c:v>
                </c:pt>
                <c:pt idx="8">
                  <c:v>Camera superior</c:v>
                </c:pt>
                <c:pt idx="9">
                  <c:v>Camera Duplex</c:v>
                </c:pt>
                <c:pt idx="10">
                  <c:v>Camera Hawai</c:v>
                </c:pt>
                <c:pt idx="11">
                  <c:v>Camera Giungla</c:v>
                </c:pt>
                <c:pt idx="12">
                  <c:v>Camera Draghi</c:v>
                </c:pt>
                <c:pt idx="13">
                  <c:v>Camera Zombie</c:v>
                </c:pt>
              </c:strCache>
            </c:strRef>
          </c:cat>
          <c:val>
            <c:numRef>
              <c:f>Risultati_contabili_2014!$J$5:$J$18</c:f>
              <c:numCache>
                <c:formatCode>_-[$CHF]\ * #,##0.00_-;\-[$CHF]\ * #,##0.00_-;_-[$CHF]\ * "-"??_-;_-@_-</c:formatCode>
                <c:ptCount val="14"/>
                <c:pt idx="0">
                  <c:v>0</c:v>
                </c:pt>
                <c:pt idx="1">
                  <c:v>5940</c:v>
                </c:pt>
                <c:pt idx="2">
                  <c:v>810</c:v>
                </c:pt>
                <c:pt idx="3">
                  <c:v>8000</c:v>
                </c:pt>
                <c:pt idx="4">
                  <c:v>600</c:v>
                </c:pt>
                <c:pt idx="5">
                  <c:v>0</c:v>
                </c:pt>
                <c:pt idx="6">
                  <c:v>1400</c:v>
                </c:pt>
                <c:pt idx="7">
                  <c:v>6800</c:v>
                </c:pt>
                <c:pt idx="8">
                  <c:v>2200</c:v>
                </c:pt>
                <c:pt idx="9">
                  <c:v>1000</c:v>
                </c:pt>
                <c:pt idx="10">
                  <c:v>0</c:v>
                </c:pt>
                <c:pt idx="11">
                  <c:v>10900</c:v>
                </c:pt>
                <c:pt idx="12">
                  <c:v>1900</c:v>
                </c:pt>
                <c:pt idx="13">
                  <c:v>5300</c:v>
                </c:pt>
              </c:numCache>
            </c:numRef>
          </c:val>
        </c:ser>
        <c:ser>
          <c:idx val="2"/>
          <c:order val="2"/>
          <c:tx>
            <c:strRef>
              <c:f>Risultati_contabili_2014!$K$4</c:f>
              <c:strCache>
                <c:ptCount val="1"/>
                <c:pt idx="0">
                  <c:v>Singolo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110000"/>
                    <a:satMod val="105000"/>
                    <a:tint val="67000"/>
                  </a:schemeClr>
                </a:gs>
                <a:gs pos="50000">
                  <a:schemeClr val="accent6">
                    <a:lumMod val="105000"/>
                    <a:satMod val="103000"/>
                    <a:tint val="73000"/>
                  </a:schemeClr>
                </a:gs>
                <a:gs pos="100000">
                  <a:schemeClr val="accent6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6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Risultati_contabili_2014!$B$5:$B$18</c:f>
              <c:strCache>
                <c:ptCount val="14"/>
                <c:pt idx="0">
                  <c:v>Suite presidenziale </c:v>
                </c:pt>
                <c:pt idx="1">
                  <c:v>Suite Romantica</c:v>
                </c:pt>
                <c:pt idx="2">
                  <c:v>Suite Business</c:v>
                </c:pt>
                <c:pt idx="3">
                  <c:v>Suite Benessere</c:v>
                </c:pt>
                <c:pt idx="4">
                  <c:v>junior Suite tipo 1</c:v>
                </c:pt>
                <c:pt idx="5">
                  <c:v>junior Suite tipo 2</c:v>
                </c:pt>
                <c:pt idx="6">
                  <c:v>junior Suite tipo 3</c:v>
                </c:pt>
                <c:pt idx="7">
                  <c:v>junior Suite tipo 4</c:v>
                </c:pt>
                <c:pt idx="8">
                  <c:v>Camera superior</c:v>
                </c:pt>
                <c:pt idx="9">
                  <c:v>Camera Duplex</c:v>
                </c:pt>
                <c:pt idx="10">
                  <c:v>Camera Hawai</c:v>
                </c:pt>
                <c:pt idx="11">
                  <c:v>Camera Giungla</c:v>
                </c:pt>
                <c:pt idx="12">
                  <c:v>Camera Draghi</c:v>
                </c:pt>
                <c:pt idx="13">
                  <c:v>Camera Zombie</c:v>
                </c:pt>
              </c:strCache>
            </c:strRef>
          </c:cat>
          <c:val>
            <c:numRef>
              <c:f>Risultati_contabili_2014!$K$5:$K$18</c:f>
              <c:numCache>
                <c:formatCode>_-[$CHF]\ * #,##0.00_-;\-[$CHF]\ * #,##0.00_-;_-[$CHF]\ * "-"??_-;_-@_-</c:formatCode>
                <c:ptCount val="14"/>
                <c:pt idx="0">
                  <c:v>3250</c:v>
                </c:pt>
                <c:pt idx="1">
                  <c:v>4400</c:v>
                </c:pt>
                <c:pt idx="2">
                  <c:v>10200</c:v>
                </c:pt>
                <c:pt idx="3">
                  <c:v>8700</c:v>
                </c:pt>
                <c:pt idx="4">
                  <c:v>0</c:v>
                </c:pt>
                <c:pt idx="5">
                  <c:v>2200</c:v>
                </c:pt>
                <c:pt idx="6">
                  <c:v>2300</c:v>
                </c:pt>
                <c:pt idx="7">
                  <c:v>6750</c:v>
                </c:pt>
                <c:pt idx="8">
                  <c:v>0</c:v>
                </c:pt>
                <c:pt idx="9">
                  <c:v>1100</c:v>
                </c:pt>
                <c:pt idx="10">
                  <c:v>1100</c:v>
                </c:pt>
                <c:pt idx="11">
                  <c:v>0</c:v>
                </c:pt>
                <c:pt idx="12">
                  <c:v>1440</c:v>
                </c:pt>
                <c:pt idx="1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487264"/>
        <c:axId val="186854576"/>
      </c:barChart>
      <c:catAx>
        <c:axId val="50487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186854576"/>
        <c:crosses val="autoZero"/>
        <c:auto val="1"/>
        <c:lblAlgn val="ctr"/>
        <c:lblOffset val="100"/>
        <c:noMultiLvlLbl val="0"/>
      </c:catAx>
      <c:valAx>
        <c:axId val="186854576"/>
        <c:scaling>
          <c:orientation val="minMax"/>
          <c:max val="28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_-[$CHF]\ * #,##0.00_-;\-[$CHF]\ * #,##0.00_-;_-[$CHF]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CH"/>
          </a:p>
        </c:txPr>
        <c:crossAx val="50487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CH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CH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8" workbookViewId="0" zoomToFit="1"/>
  </sheetViews>
  <pageMargins left="0.7" right="0.7" top="0.75" bottom="0.75" header="0.3" footer="0.3"/>
  <pageSetup paperSize="9" orientation="landscape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220" cy="6059407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activeCell="I8" sqref="I8"/>
    </sheetView>
  </sheetViews>
  <sheetFormatPr defaultColWidth="8.7109375" defaultRowHeight="15" x14ac:dyDescent="0.25"/>
  <cols>
    <col min="2" max="2" width="10.140625" bestFit="1" customWidth="1"/>
    <col min="3" max="3" width="10.42578125" bestFit="1" customWidth="1"/>
    <col min="4" max="4" width="12.42578125" bestFit="1" customWidth="1"/>
    <col min="6" max="6" width="10.7109375" customWidth="1"/>
    <col min="7" max="7" width="7.28515625" customWidth="1"/>
  </cols>
  <sheetData>
    <row r="1" spans="1:5" ht="36" x14ac:dyDescent="0.55000000000000004">
      <c r="A1" s="27" t="s">
        <v>0</v>
      </c>
      <c r="B1" s="27"/>
      <c r="C1" s="27"/>
      <c r="D1" s="27"/>
      <c r="E1" s="27"/>
    </row>
    <row r="2" spans="1: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 x14ac:dyDescent="0.25">
      <c r="A3" s="1">
        <v>8</v>
      </c>
      <c r="B3" s="2" t="s">
        <v>6</v>
      </c>
      <c r="C3" s="3">
        <v>41658</v>
      </c>
      <c r="D3" s="3">
        <v>41686</v>
      </c>
      <c r="E3" s="2">
        <f t="shared" ref="E3:E34" si="0">D3-C3</f>
        <v>28</v>
      </c>
    </row>
    <row r="4" spans="1:5" x14ac:dyDescent="0.25">
      <c r="A4" s="1">
        <v>6</v>
      </c>
      <c r="B4" s="2" t="s">
        <v>6</v>
      </c>
      <c r="C4" s="3">
        <v>41660</v>
      </c>
      <c r="D4" s="3">
        <v>41669</v>
      </c>
      <c r="E4" s="2">
        <f t="shared" si="0"/>
        <v>9</v>
      </c>
    </row>
    <row r="5" spans="1:5" x14ac:dyDescent="0.25">
      <c r="A5" s="1">
        <v>4</v>
      </c>
      <c r="B5" s="2" t="s">
        <v>6</v>
      </c>
      <c r="C5" s="3">
        <v>41676</v>
      </c>
      <c r="D5" s="3">
        <v>41679</v>
      </c>
      <c r="E5" s="2">
        <f t="shared" si="0"/>
        <v>3</v>
      </c>
    </row>
    <row r="6" spans="1:5" x14ac:dyDescent="0.25">
      <c r="A6" s="1">
        <v>10</v>
      </c>
      <c r="B6" s="2" t="s">
        <v>6</v>
      </c>
      <c r="C6" s="3">
        <v>41690</v>
      </c>
      <c r="D6" s="3">
        <v>41691</v>
      </c>
      <c r="E6" s="2">
        <f t="shared" si="0"/>
        <v>1</v>
      </c>
    </row>
    <row r="7" spans="1:5" x14ac:dyDescent="0.25">
      <c r="A7" s="1">
        <v>4</v>
      </c>
      <c r="B7" s="2" t="s">
        <v>6</v>
      </c>
      <c r="C7" s="3">
        <v>41701</v>
      </c>
      <c r="D7" s="3">
        <v>41725</v>
      </c>
      <c r="E7" s="2">
        <f t="shared" si="0"/>
        <v>24</v>
      </c>
    </row>
    <row r="8" spans="1:5" x14ac:dyDescent="0.25">
      <c r="A8" s="1">
        <v>11</v>
      </c>
      <c r="B8" s="2" t="s">
        <v>6</v>
      </c>
      <c r="C8" s="3">
        <v>41704</v>
      </c>
      <c r="D8" s="3">
        <v>41718</v>
      </c>
      <c r="E8" s="2">
        <f t="shared" si="0"/>
        <v>14</v>
      </c>
    </row>
    <row r="9" spans="1:5" x14ac:dyDescent="0.25">
      <c r="A9" s="1">
        <v>2</v>
      </c>
      <c r="B9" s="2" t="s">
        <v>6</v>
      </c>
      <c r="C9" s="3">
        <v>41715</v>
      </c>
      <c r="D9" s="3">
        <v>41718</v>
      </c>
      <c r="E9" s="2">
        <f t="shared" si="0"/>
        <v>3</v>
      </c>
    </row>
    <row r="10" spans="1:5" x14ac:dyDescent="0.25">
      <c r="A10" s="1">
        <v>11</v>
      </c>
      <c r="B10" s="2" t="s">
        <v>6</v>
      </c>
      <c r="C10" s="3">
        <v>41739</v>
      </c>
      <c r="D10" s="3">
        <v>41762</v>
      </c>
      <c r="E10" s="2">
        <f t="shared" si="0"/>
        <v>23</v>
      </c>
    </row>
    <row r="11" spans="1:5" x14ac:dyDescent="0.25">
      <c r="A11" s="1">
        <v>14</v>
      </c>
      <c r="B11" s="2" t="s">
        <v>6</v>
      </c>
      <c r="C11" s="3">
        <v>41742</v>
      </c>
      <c r="D11" s="3">
        <v>41768</v>
      </c>
      <c r="E11" s="2">
        <f t="shared" si="0"/>
        <v>26</v>
      </c>
    </row>
    <row r="12" spans="1:5" x14ac:dyDescent="0.25">
      <c r="A12" s="1">
        <v>3</v>
      </c>
      <c r="B12" s="2" t="s">
        <v>6</v>
      </c>
      <c r="C12" s="3">
        <v>41777</v>
      </c>
      <c r="D12" s="3">
        <v>41787</v>
      </c>
      <c r="E12" s="2">
        <f t="shared" si="0"/>
        <v>10</v>
      </c>
    </row>
    <row r="13" spans="1:5" x14ac:dyDescent="0.25">
      <c r="A13" s="1">
        <v>14</v>
      </c>
      <c r="B13" s="2" t="s">
        <v>6</v>
      </c>
      <c r="C13" s="3">
        <v>41788</v>
      </c>
      <c r="D13" s="3">
        <v>41818</v>
      </c>
      <c r="E13" s="2">
        <f t="shared" si="0"/>
        <v>30</v>
      </c>
    </row>
    <row r="14" spans="1:5" x14ac:dyDescent="0.25">
      <c r="A14" s="1">
        <v>9</v>
      </c>
      <c r="B14" s="2" t="s">
        <v>6</v>
      </c>
      <c r="C14" s="3">
        <v>41793</v>
      </c>
      <c r="D14" s="3">
        <v>41798</v>
      </c>
      <c r="E14" s="2">
        <f t="shared" si="0"/>
        <v>5</v>
      </c>
    </row>
    <row r="15" spans="1:5" x14ac:dyDescent="0.25">
      <c r="A15" s="1">
        <v>13</v>
      </c>
      <c r="B15" s="2" t="s">
        <v>6</v>
      </c>
      <c r="C15" s="3">
        <v>41794</v>
      </c>
      <c r="D15" s="3">
        <v>41803</v>
      </c>
      <c r="E15" s="2">
        <f t="shared" si="0"/>
        <v>9</v>
      </c>
    </row>
    <row r="16" spans="1:5" x14ac:dyDescent="0.25">
      <c r="A16" s="1">
        <v>9</v>
      </c>
      <c r="B16" s="2" t="s">
        <v>6</v>
      </c>
      <c r="C16" s="3">
        <v>41799</v>
      </c>
      <c r="D16" s="3">
        <v>41813</v>
      </c>
      <c r="E16" s="2">
        <f t="shared" si="0"/>
        <v>14</v>
      </c>
    </row>
    <row r="17" spans="1:5" x14ac:dyDescent="0.25">
      <c r="A17" s="1">
        <v>13</v>
      </c>
      <c r="B17" s="2" t="s">
        <v>6</v>
      </c>
      <c r="C17" s="3">
        <v>41806</v>
      </c>
      <c r="D17" s="3">
        <v>41807</v>
      </c>
      <c r="E17" s="2">
        <f t="shared" si="0"/>
        <v>1</v>
      </c>
    </row>
    <row r="18" spans="1:5" x14ac:dyDescent="0.25">
      <c r="A18" s="4">
        <v>14</v>
      </c>
      <c r="B18" s="5" t="s">
        <v>7</v>
      </c>
      <c r="C18" s="6">
        <v>41644</v>
      </c>
      <c r="D18" s="6">
        <v>41647</v>
      </c>
      <c r="E18" s="5">
        <f t="shared" si="0"/>
        <v>3</v>
      </c>
    </row>
    <row r="19" spans="1:5" x14ac:dyDescent="0.25">
      <c r="A19" s="4">
        <v>7</v>
      </c>
      <c r="B19" s="5" t="s">
        <v>7</v>
      </c>
      <c r="C19" s="6">
        <v>41644</v>
      </c>
      <c r="D19" s="6">
        <v>41656</v>
      </c>
      <c r="E19" s="5">
        <f t="shared" si="0"/>
        <v>12</v>
      </c>
    </row>
    <row r="20" spans="1:5" x14ac:dyDescent="0.25">
      <c r="A20" s="4">
        <v>14</v>
      </c>
      <c r="B20" s="5" t="s">
        <v>7</v>
      </c>
      <c r="C20" s="6">
        <v>41651</v>
      </c>
      <c r="D20" s="6">
        <v>41677</v>
      </c>
      <c r="E20" s="5">
        <f t="shared" si="0"/>
        <v>26</v>
      </c>
    </row>
    <row r="21" spans="1:5" x14ac:dyDescent="0.25">
      <c r="A21" s="4">
        <v>4</v>
      </c>
      <c r="B21" s="5" t="s">
        <v>7</v>
      </c>
      <c r="C21" s="6">
        <v>41682</v>
      </c>
      <c r="D21" s="6">
        <v>41698</v>
      </c>
      <c r="E21" s="5">
        <f t="shared" si="0"/>
        <v>16</v>
      </c>
    </row>
    <row r="22" spans="1:5" x14ac:dyDescent="0.25">
      <c r="A22" s="4">
        <v>14</v>
      </c>
      <c r="B22" s="5" t="s">
        <v>7</v>
      </c>
      <c r="C22" s="6">
        <v>41690</v>
      </c>
      <c r="D22" s="6">
        <v>41714</v>
      </c>
      <c r="E22" s="5">
        <f t="shared" si="0"/>
        <v>24</v>
      </c>
    </row>
    <row r="23" spans="1:5" x14ac:dyDescent="0.25">
      <c r="A23" s="4">
        <v>13</v>
      </c>
      <c r="B23" s="5" t="s">
        <v>7</v>
      </c>
      <c r="C23" s="6">
        <v>41715</v>
      </c>
      <c r="D23" s="6">
        <v>41734</v>
      </c>
      <c r="E23" s="5">
        <f t="shared" si="0"/>
        <v>19</v>
      </c>
    </row>
    <row r="24" spans="1:5" x14ac:dyDescent="0.25">
      <c r="A24" s="4">
        <v>8</v>
      </c>
      <c r="B24" s="5" t="s">
        <v>7</v>
      </c>
      <c r="C24" s="6">
        <v>41718</v>
      </c>
      <c r="D24" s="6">
        <v>41744</v>
      </c>
      <c r="E24" s="5">
        <f t="shared" si="0"/>
        <v>26</v>
      </c>
    </row>
    <row r="25" spans="1:5" x14ac:dyDescent="0.25">
      <c r="A25" s="4">
        <v>8</v>
      </c>
      <c r="B25" s="5" t="s">
        <v>7</v>
      </c>
      <c r="C25" s="6">
        <v>41720</v>
      </c>
      <c r="D25" s="6">
        <v>41732</v>
      </c>
      <c r="E25" s="5">
        <f t="shared" si="0"/>
        <v>12</v>
      </c>
    </row>
    <row r="26" spans="1:5" x14ac:dyDescent="0.25">
      <c r="A26" s="4">
        <v>10</v>
      </c>
      <c r="B26" s="5" t="s">
        <v>7</v>
      </c>
      <c r="C26" s="6">
        <v>41733</v>
      </c>
      <c r="D26" s="6">
        <v>41742</v>
      </c>
      <c r="E26" s="5">
        <f t="shared" si="0"/>
        <v>9</v>
      </c>
    </row>
    <row r="27" spans="1:5" x14ac:dyDescent="0.25">
      <c r="A27" s="4">
        <v>12</v>
      </c>
      <c r="B27" s="5" t="s">
        <v>7</v>
      </c>
      <c r="C27" s="6">
        <v>41738</v>
      </c>
      <c r="D27" s="6">
        <v>41766</v>
      </c>
      <c r="E27" s="5">
        <f t="shared" si="0"/>
        <v>28</v>
      </c>
    </row>
    <row r="28" spans="1:5" x14ac:dyDescent="0.25">
      <c r="A28" s="4">
        <v>5</v>
      </c>
      <c r="B28" s="5" t="s">
        <v>7</v>
      </c>
      <c r="C28" s="6">
        <v>41739</v>
      </c>
      <c r="D28" s="6">
        <v>41742</v>
      </c>
      <c r="E28" s="5">
        <f t="shared" si="0"/>
        <v>3</v>
      </c>
    </row>
    <row r="29" spans="1:5" x14ac:dyDescent="0.25">
      <c r="A29" s="4">
        <v>8</v>
      </c>
      <c r="B29" s="5" t="s">
        <v>7</v>
      </c>
      <c r="C29" s="6">
        <v>41741</v>
      </c>
      <c r="D29" s="6">
        <v>41771</v>
      </c>
      <c r="E29" s="5">
        <f t="shared" si="0"/>
        <v>30</v>
      </c>
    </row>
    <row r="30" spans="1:5" x14ac:dyDescent="0.25">
      <c r="A30" s="4">
        <v>12</v>
      </c>
      <c r="B30" s="5" t="s">
        <v>7</v>
      </c>
      <c r="C30" s="6">
        <v>41750</v>
      </c>
      <c r="D30" s="6">
        <v>41766</v>
      </c>
      <c r="E30" s="5">
        <f t="shared" si="0"/>
        <v>16</v>
      </c>
    </row>
    <row r="31" spans="1:5" x14ac:dyDescent="0.25">
      <c r="A31" s="4">
        <v>7</v>
      </c>
      <c r="B31" s="5" t="s">
        <v>7</v>
      </c>
      <c r="C31" s="6">
        <v>41755</v>
      </c>
      <c r="D31" s="6">
        <v>41757</v>
      </c>
      <c r="E31" s="5">
        <f t="shared" si="0"/>
        <v>2</v>
      </c>
    </row>
    <row r="32" spans="1:5" x14ac:dyDescent="0.25">
      <c r="A32" s="4">
        <v>3</v>
      </c>
      <c r="B32" s="5" t="s">
        <v>7</v>
      </c>
      <c r="C32" s="6">
        <v>41758</v>
      </c>
      <c r="D32" s="6">
        <v>41761</v>
      </c>
      <c r="E32" s="5">
        <f t="shared" si="0"/>
        <v>3</v>
      </c>
    </row>
    <row r="33" spans="1:5" x14ac:dyDescent="0.25">
      <c r="A33" s="4">
        <v>10</v>
      </c>
      <c r="B33" s="5" t="s">
        <v>7</v>
      </c>
      <c r="C33" s="6">
        <v>41771</v>
      </c>
      <c r="D33" s="6">
        <v>41772</v>
      </c>
      <c r="E33" s="5">
        <f t="shared" si="0"/>
        <v>1</v>
      </c>
    </row>
    <row r="34" spans="1:5" x14ac:dyDescent="0.25">
      <c r="A34" s="4">
        <v>12</v>
      </c>
      <c r="B34" s="5" t="s">
        <v>7</v>
      </c>
      <c r="C34" s="6">
        <v>41778</v>
      </c>
      <c r="D34" s="6">
        <v>41806</v>
      </c>
      <c r="E34" s="5">
        <f t="shared" si="0"/>
        <v>28</v>
      </c>
    </row>
    <row r="35" spans="1:5" x14ac:dyDescent="0.25">
      <c r="A35" s="4">
        <v>9</v>
      </c>
      <c r="B35" s="5" t="s">
        <v>7</v>
      </c>
      <c r="C35" s="6">
        <v>41792</v>
      </c>
      <c r="D35" s="6">
        <v>41795</v>
      </c>
      <c r="E35" s="5">
        <f t="shared" ref="E35:E53" si="1">D35-C35</f>
        <v>3</v>
      </c>
    </row>
    <row r="36" spans="1:5" x14ac:dyDescent="0.25">
      <c r="A36" s="4">
        <v>9</v>
      </c>
      <c r="B36" s="5" t="s">
        <v>7</v>
      </c>
      <c r="C36" s="6">
        <v>41795</v>
      </c>
      <c r="D36" s="6">
        <v>41814</v>
      </c>
      <c r="E36" s="5">
        <f t="shared" si="1"/>
        <v>19</v>
      </c>
    </row>
    <row r="37" spans="1:5" x14ac:dyDescent="0.25">
      <c r="A37" s="4">
        <v>12</v>
      </c>
      <c r="B37" s="5" t="s">
        <v>7</v>
      </c>
      <c r="C37" s="6">
        <v>41803</v>
      </c>
      <c r="D37" s="6">
        <v>41808</v>
      </c>
      <c r="E37" s="5">
        <f t="shared" si="1"/>
        <v>5</v>
      </c>
    </row>
    <row r="38" spans="1:5" x14ac:dyDescent="0.25">
      <c r="A38" s="4">
        <v>5</v>
      </c>
      <c r="B38" s="5" t="s">
        <v>7</v>
      </c>
      <c r="C38" s="6">
        <v>41803</v>
      </c>
      <c r="D38" s="6">
        <v>41806</v>
      </c>
      <c r="E38" s="5">
        <f t="shared" si="1"/>
        <v>3</v>
      </c>
    </row>
    <row r="39" spans="1:5" x14ac:dyDescent="0.25">
      <c r="A39" s="4">
        <v>2</v>
      </c>
      <c r="B39" s="5" t="s">
        <v>7</v>
      </c>
      <c r="C39" s="6">
        <v>41807</v>
      </c>
      <c r="D39" s="6">
        <v>41825</v>
      </c>
      <c r="E39" s="5">
        <f t="shared" si="1"/>
        <v>18</v>
      </c>
    </row>
    <row r="40" spans="1:5" x14ac:dyDescent="0.25">
      <c r="A40" s="4">
        <v>12</v>
      </c>
      <c r="B40" s="5" t="s">
        <v>7</v>
      </c>
      <c r="C40" s="6">
        <v>41816</v>
      </c>
      <c r="D40" s="6">
        <v>41845</v>
      </c>
      <c r="E40" s="5">
        <f t="shared" si="1"/>
        <v>29</v>
      </c>
    </row>
    <row r="41" spans="1:5" x14ac:dyDescent="0.25">
      <c r="A41" s="4">
        <v>12</v>
      </c>
      <c r="B41" s="5" t="s">
        <v>7</v>
      </c>
      <c r="C41" s="6">
        <v>41817</v>
      </c>
      <c r="D41" s="6">
        <v>41820</v>
      </c>
      <c r="E41" s="5">
        <f t="shared" si="1"/>
        <v>3</v>
      </c>
    </row>
    <row r="42" spans="1:5" x14ac:dyDescent="0.25">
      <c r="A42" s="7">
        <v>6</v>
      </c>
      <c r="B42" s="8" t="s">
        <v>8</v>
      </c>
      <c r="C42" s="9">
        <v>41641</v>
      </c>
      <c r="D42" s="9">
        <v>41652</v>
      </c>
      <c r="E42" s="8">
        <f t="shared" si="1"/>
        <v>11</v>
      </c>
    </row>
    <row r="43" spans="1:5" x14ac:dyDescent="0.25">
      <c r="A43" s="7">
        <v>3</v>
      </c>
      <c r="B43" s="8" t="s">
        <v>8</v>
      </c>
      <c r="C43" s="9">
        <v>41645</v>
      </c>
      <c r="D43" s="9">
        <v>41672</v>
      </c>
      <c r="E43" s="8">
        <f t="shared" si="1"/>
        <v>27</v>
      </c>
    </row>
    <row r="44" spans="1:5" x14ac:dyDescent="0.25">
      <c r="A44" s="7">
        <v>7</v>
      </c>
      <c r="B44" s="8" t="s">
        <v>8</v>
      </c>
      <c r="C44" s="9">
        <v>41661</v>
      </c>
      <c r="D44" s="9">
        <v>41671</v>
      </c>
      <c r="E44" s="8">
        <f t="shared" si="1"/>
        <v>10</v>
      </c>
    </row>
    <row r="45" spans="1:5" x14ac:dyDescent="0.25">
      <c r="A45" s="7">
        <v>1</v>
      </c>
      <c r="B45" s="8" t="s">
        <v>8</v>
      </c>
      <c r="C45" s="9">
        <v>41675</v>
      </c>
      <c r="D45" s="9">
        <v>41688</v>
      </c>
      <c r="E45" s="8">
        <f t="shared" si="1"/>
        <v>13</v>
      </c>
    </row>
    <row r="46" spans="1:5" x14ac:dyDescent="0.25">
      <c r="A46" s="7">
        <v>13</v>
      </c>
      <c r="B46" s="8" t="s">
        <v>8</v>
      </c>
      <c r="C46" s="9">
        <v>41679</v>
      </c>
      <c r="D46" s="9">
        <v>41695</v>
      </c>
      <c r="E46" s="8">
        <f t="shared" si="1"/>
        <v>16</v>
      </c>
    </row>
    <row r="47" spans="1:5" x14ac:dyDescent="0.25">
      <c r="A47" s="7">
        <v>3</v>
      </c>
      <c r="B47" s="8" t="s">
        <v>8</v>
      </c>
      <c r="C47" s="9">
        <v>41688</v>
      </c>
      <c r="D47" s="9">
        <v>41712</v>
      </c>
      <c r="E47" s="8">
        <f t="shared" si="1"/>
        <v>24</v>
      </c>
    </row>
    <row r="48" spans="1:5" x14ac:dyDescent="0.25">
      <c r="A48" s="7">
        <v>11</v>
      </c>
      <c r="B48" s="8" t="s">
        <v>8</v>
      </c>
      <c r="C48" s="9">
        <v>41719</v>
      </c>
      <c r="D48" s="9">
        <v>41723</v>
      </c>
      <c r="E48" s="8">
        <f t="shared" si="1"/>
        <v>4</v>
      </c>
    </row>
    <row r="49" spans="1:5" x14ac:dyDescent="0.25">
      <c r="A49" s="7">
        <v>11</v>
      </c>
      <c r="B49" s="8" t="s">
        <v>8</v>
      </c>
      <c r="C49" s="9">
        <v>41729</v>
      </c>
      <c r="D49" s="9">
        <v>41736</v>
      </c>
      <c r="E49" s="8">
        <f t="shared" si="1"/>
        <v>7</v>
      </c>
    </row>
    <row r="50" spans="1:5" x14ac:dyDescent="0.25">
      <c r="A50" s="7">
        <v>10</v>
      </c>
      <c r="B50" s="8" t="s">
        <v>8</v>
      </c>
      <c r="C50" s="9">
        <v>41758</v>
      </c>
      <c r="D50" s="9">
        <v>41768</v>
      </c>
      <c r="E50" s="8">
        <f t="shared" si="1"/>
        <v>10</v>
      </c>
    </row>
    <row r="51" spans="1:5" x14ac:dyDescent="0.25">
      <c r="A51" s="7">
        <v>8</v>
      </c>
      <c r="B51" s="8" t="s">
        <v>8</v>
      </c>
      <c r="C51" s="9">
        <v>41794</v>
      </c>
      <c r="D51" s="9">
        <v>41819</v>
      </c>
      <c r="E51" s="8">
        <f t="shared" si="1"/>
        <v>25</v>
      </c>
    </row>
    <row r="52" spans="1:5" x14ac:dyDescent="0.25">
      <c r="A52" s="7">
        <v>2</v>
      </c>
      <c r="B52" s="8" t="s">
        <v>8</v>
      </c>
      <c r="C52" s="9">
        <v>41794</v>
      </c>
      <c r="D52" s="9">
        <v>41814</v>
      </c>
      <c r="E52" s="8">
        <f t="shared" si="1"/>
        <v>20</v>
      </c>
    </row>
    <row r="53" spans="1:5" x14ac:dyDescent="0.25">
      <c r="A53" s="7">
        <v>4</v>
      </c>
      <c r="B53" s="8" t="s">
        <v>8</v>
      </c>
      <c r="C53" s="9">
        <v>41804</v>
      </c>
      <c r="D53" s="9">
        <v>41833</v>
      </c>
      <c r="E53" s="8">
        <f t="shared" si="1"/>
        <v>29</v>
      </c>
    </row>
  </sheetData>
  <autoFilter ref="A2:E2">
    <sortState ref="A3:E53">
      <sortCondition ref="B2"/>
    </sortState>
  </autoFilter>
  <mergeCells count="1">
    <mergeCell ref="A1:E1"/>
  </mergeCells>
  <pageMargins left="0.7" right="0.7" top="0.75" bottom="0.75" header="0.3" footer="0.3"/>
  <pageSetup paperSize="9" scale="92" orientation="portrait"/>
  <headerFooter>
    <oddFooter>&amp;LNome Cognome&amp;R&amp;D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22"/>
  <sheetViews>
    <sheetView tabSelected="1" topLeftCell="D1" workbookViewId="0">
      <selection activeCell="L5" sqref="L5"/>
    </sheetView>
  </sheetViews>
  <sheetFormatPr defaultColWidth="8.7109375" defaultRowHeight="15" x14ac:dyDescent="0.25"/>
  <cols>
    <col min="1" max="1" width="7.42578125" bestFit="1" customWidth="1"/>
    <col min="2" max="2" width="16.42578125" bestFit="1" customWidth="1"/>
    <col min="3" max="3" width="10.7109375" bestFit="1" customWidth="1"/>
    <col min="4" max="4" width="8.85546875" bestFit="1" customWidth="1"/>
    <col min="5" max="5" width="7.85546875" bestFit="1" customWidth="1"/>
    <col min="6" max="8" width="12" bestFit="1" customWidth="1"/>
    <col min="9" max="12" width="14.42578125" bestFit="1" customWidth="1"/>
    <col min="13" max="13" width="10.42578125" bestFit="1" customWidth="1"/>
  </cols>
  <sheetData>
    <row r="3" spans="1:13" ht="15.6" customHeight="1" x14ac:dyDescent="0.25">
      <c r="A3" s="12"/>
      <c r="B3" s="12"/>
      <c r="C3" s="28" t="s">
        <v>9</v>
      </c>
      <c r="D3" s="28"/>
      <c r="E3" s="28"/>
      <c r="F3" s="28" t="s">
        <v>10</v>
      </c>
      <c r="G3" s="28"/>
      <c r="H3" s="28"/>
      <c r="I3" s="29" t="s">
        <v>11</v>
      </c>
      <c r="J3" s="30"/>
      <c r="K3" s="30"/>
      <c r="L3" s="30"/>
    </row>
    <row r="4" spans="1:13" ht="15.75" x14ac:dyDescent="0.25">
      <c r="A4" s="13" t="s">
        <v>1</v>
      </c>
      <c r="B4" s="13" t="s">
        <v>12</v>
      </c>
      <c r="C4" s="13" t="s">
        <v>6</v>
      </c>
      <c r="D4" s="13" t="s">
        <v>7</v>
      </c>
      <c r="E4" s="13" t="s">
        <v>8</v>
      </c>
      <c r="F4" s="13" t="s">
        <v>6</v>
      </c>
      <c r="G4" s="13" t="s">
        <v>7</v>
      </c>
      <c r="H4" s="13" t="s">
        <v>8</v>
      </c>
      <c r="I4" s="14" t="s">
        <v>6</v>
      </c>
      <c r="J4" s="14" t="s">
        <v>7</v>
      </c>
      <c r="K4" s="14" t="s">
        <v>8</v>
      </c>
      <c r="L4" s="14" t="s">
        <v>13</v>
      </c>
      <c r="M4" t="s">
        <v>14</v>
      </c>
    </row>
    <row r="5" spans="1:13" x14ac:dyDescent="0.25">
      <c r="A5" s="15">
        <v>1</v>
      </c>
      <c r="B5" s="16" t="s">
        <v>15</v>
      </c>
      <c r="C5" s="17">
        <f>SUMIF(Dati_statistici_2014!$A$3:$A$17,Risultati_contabili_2014!A5,Dati_statistici_2014!$E$3:$E$17)</f>
        <v>0</v>
      </c>
      <c r="D5" s="17">
        <f>SUMIF(Dati_statistici_2014!$A$18:$A$41,Risultati_contabili_2014!A5,Dati_statistici_2014!$E$18:$E$41)</f>
        <v>0</v>
      </c>
      <c r="E5" s="17">
        <f>SUMIF(Dati_statistici_2014!$A$42:$A$53,Risultati_contabili_2014!A5,Dati_statistici_2014!$E$42:$E$53)</f>
        <v>13</v>
      </c>
      <c r="F5" s="18">
        <v>300</v>
      </c>
      <c r="G5" s="18">
        <v>350</v>
      </c>
      <c r="H5" s="18">
        <v>250</v>
      </c>
      <c r="I5" s="23">
        <f>C5*F5</f>
        <v>0</v>
      </c>
      <c r="J5" s="23">
        <f t="shared" ref="J5:K18" si="0">D5*G5</f>
        <v>0</v>
      </c>
      <c r="K5" s="23">
        <f t="shared" si="0"/>
        <v>3250</v>
      </c>
      <c r="L5" s="24">
        <f>SUM(I5:K5)</f>
        <v>3250</v>
      </c>
      <c r="M5" t="str">
        <f>IF(L5&gt;8000,"Si","No")</f>
        <v>No</v>
      </c>
    </row>
    <row r="6" spans="1:13" x14ac:dyDescent="0.25">
      <c r="A6" s="19">
        <v>2</v>
      </c>
      <c r="B6" s="20" t="s">
        <v>16</v>
      </c>
      <c r="C6" s="21">
        <f>SUMIF(Dati_statistici_2014!$A$3:$A$17,Risultati_contabili_2014!A6,Dati_statistici_2014!$E$3:$E$17)</f>
        <v>3</v>
      </c>
      <c r="D6" s="21">
        <f>SUMIF(Dati_statistici_2014!$A$18:$A$41,Risultati_contabili_2014!A6,Dati_statistici_2014!$E$18:$E$41)</f>
        <v>18</v>
      </c>
      <c r="E6" s="21">
        <f>SUMIF(Dati_statistici_2014!$A$42:$A$53,Risultati_contabili_2014!A6,Dati_statistici_2014!$E$42:$E$53)</f>
        <v>20</v>
      </c>
      <c r="F6" s="22">
        <v>280</v>
      </c>
      <c r="G6" s="22">
        <v>330</v>
      </c>
      <c r="H6" s="22">
        <v>220</v>
      </c>
      <c r="I6" s="25">
        <f t="shared" ref="I6:I18" si="1">C6*F6</f>
        <v>840</v>
      </c>
      <c r="J6" s="25">
        <f t="shared" si="0"/>
        <v>5940</v>
      </c>
      <c r="K6" s="25">
        <f t="shared" si="0"/>
        <v>4400</v>
      </c>
      <c r="L6" s="26">
        <f t="shared" ref="L6:L18" si="2">SUM(I6:K6)</f>
        <v>11180</v>
      </c>
      <c r="M6" t="str">
        <f t="shared" ref="M6:M17" si="3">IF(L6&gt;8000,"Si","No")</f>
        <v>Si</v>
      </c>
    </row>
    <row r="7" spans="1:13" x14ac:dyDescent="0.25">
      <c r="A7" s="15">
        <v>3</v>
      </c>
      <c r="B7" s="16" t="s">
        <v>17</v>
      </c>
      <c r="C7" s="17">
        <f>SUMIF(Dati_statistici_2014!$A$3:$A$17,Risultati_contabili_2014!A7,Dati_statistici_2014!$E$3:$E$17)</f>
        <v>10</v>
      </c>
      <c r="D7" s="17">
        <f>SUMIF(Dati_statistici_2014!$A$18:$A$41,Risultati_contabili_2014!A7,Dati_statistici_2014!$E$18:$E$41)</f>
        <v>3</v>
      </c>
      <c r="E7" s="17">
        <f>SUMIF(Dati_statistici_2014!$A$42:$A$53,Risultati_contabili_2014!A7,Dati_statistici_2014!$E$42:$E$53)</f>
        <v>51</v>
      </c>
      <c r="F7" s="18">
        <v>220</v>
      </c>
      <c r="G7" s="18">
        <v>270</v>
      </c>
      <c r="H7" s="18">
        <v>200</v>
      </c>
      <c r="I7" s="23">
        <f t="shared" si="1"/>
        <v>2200</v>
      </c>
      <c r="J7" s="23">
        <f t="shared" si="0"/>
        <v>810</v>
      </c>
      <c r="K7" s="23">
        <f t="shared" si="0"/>
        <v>10200</v>
      </c>
      <c r="L7" s="24">
        <f t="shared" si="2"/>
        <v>13210</v>
      </c>
      <c r="M7" t="str">
        <f t="shared" si="3"/>
        <v>Si</v>
      </c>
    </row>
    <row r="8" spans="1:13" x14ac:dyDescent="0.25">
      <c r="A8" s="19">
        <v>4</v>
      </c>
      <c r="B8" s="20" t="s">
        <v>18</v>
      </c>
      <c r="C8" s="21">
        <f>SUMIF(Dati_statistici_2014!$A$3:$A$17,Risultati_contabili_2014!A8,Dati_statistici_2014!$E$3:$E$17)</f>
        <v>27</v>
      </c>
      <c r="D8" s="21">
        <f>SUMIF(Dati_statistici_2014!$A$18:$A$41,Risultati_contabili_2014!A8,Dati_statistici_2014!$E$18:$E$41)</f>
        <v>16</v>
      </c>
      <c r="E8" s="21">
        <f>SUMIF(Dati_statistici_2014!$A$42:$A$53,Risultati_contabili_2014!A8,Dati_statistici_2014!$E$42:$E$53)</f>
        <v>29</v>
      </c>
      <c r="F8" s="22">
        <v>400</v>
      </c>
      <c r="G8" s="22">
        <v>500</v>
      </c>
      <c r="H8" s="22">
        <v>300</v>
      </c>
      <c r="I8" s="25">
        <f t="shared" si="1"/>
        <v>10800</v>
      </c>
      <c r="J8" s="25">
        <f t="shared" si="0"/>
        <v>8000</v>
      </c>
      <c r="K8" s="25">
        <f t="shared" si="0"/>
        <v>8700</v>
      </c>
      <c r="L8" s="26">
        <f t="shared" si="2"/>
        <v>27500</v>
      </c>
      <c r="M8" t="str">
        <f t="shared" si="3"/>
        <v>Si</v>
      </c>
    </row>
    <row r="9" spans="1:13" x14ac:dyDescent="0.25">
      <c r="A9" s="15">
        <v>5</v>
      </c>
      <c r="B9" s="16" t="s">
        <v>19</v>
      </c>
      <c r="C9" s="17">
        <f>SUMIF(Dati_statistici_2014!$A$3:$A$17,Risultati_contabili_2014!A9,Dati_statistici_2014!$E$3:$E$17)</f>
        <v>0</v>
      </c>
      <c r="D9" s="17">
        <f>SUMIF(Dati_statistici_2014!$A$18:$A$41,Risultati_contabili_2014!A9,Dati_statistici_2014!$E$18:$E$41)</f>
        <v>6</v>
      </c>
      <c r="E9" s="17">
        <f>SUMIF(Dati_statistici_2014!$A$42:$A$53,Risultati_contabili_2014!A9,Dati_statistici_2014!$E$42:$E$53)</f>
        <v>0</v>
      </c>
      <c r="F9" s="18">
        <v>50</v>
      </c>
      <c r="G9" s="18">
        <v>100</v>
      </c>
      <c r="H9" s="18">
        <v>180</v>
      </c>
      <c r="I9" s="23">
        <f t="shared" si="1"/>
        <v>0</v>
      </c>
      <c r="J9" s="23">
        <f t="shared" si="0"/>
        <v>600</v>
      </c>
      <c r="K9" s="23">
        <f t="shared" si="0"/>
        <v>0</v>
      </c>
      <c r="L9" s="24">
        <f t="shared" si="2"/>
        <v>600</v>
      </c>
      <c r="M9" t="str">
        <f t="shared" si="3"/>
        <v>No</v>
      </c>
    </row>
    <row r="10" spans="1:13" x14ac:dyDescent="0.25">
      <c r="A10" s="19">
        <v>6</v>
      </c>
      <c r="B10" s="20" t="s">
        <v>20</v>
      </c>
      <c r="C10" s="21">
        <f>SUMIF(Dati_statistici_2014!$A$3:$A$17,Risultati_contabili_2014!A10,Dati_statistici_2014!$E$3:$E$17)</f>
        <v>9</v>
      </c>
      <c r="D10" s="21">
        <f>SUMIF(Dati_statistici_2014!$A$18:$A$41,Risultati_contabili_2014!A10,Dati_statistici_2014!$E$18:$E$41)</f>
        <v>0</v>
      </c>
      <c r="E10" s="21">
        <f>SUMIF(Dati_statistici_2014!$A$42:$A$53,Risultati_contabili_2014!A10,Dati_statistici_2014!$E$42:$E$53)</f>
        <v>11</v>
      </c>
      <c r="F10" s="22">
        <v>50</v>
      </c>
      <c r="G10" s="22">
        <v>100</v>
      </c>
      <c r="H10" s="22">
        <v>200</v>
      </c>
      <c r="I10" s="25">
        <f t="shared" si="1"/>
        <v>450</v>
      </c>
      <c r="J10" s="25">
        <f t="shared" si="0"/>
        <v>0</v>
      </c>
      <c r="K10" s="25">
        <f t="shared" si="0"/>
        <v>2200</v>
      </c>
      <c r="L10" s="26">
        <f t="shared" si="2"/>
        <v>2650</v>
      </c>
      <c r="M10" t="str">
        <f t="shared" si="3"/>
        <v>No</v>
      </c>
    </row>
    <row r="11" spans="1:13" x14ac:dyDescent="0.25">
      <c r="A11" s="15">
        <v>7</v>
      </c>
      <c r="B11" s="16" t="s">
        <v>21</v>
      </c>
      <c r="C11" s="17">
        <f>SUMIF(Dati_statistici_2014!$A$3:$A$17,Risultati_contabili_2014!A11,Dati_statistici_2014!$E$3:$E$17)</f>
        <v>0</v>
      </c>
      <c r="D11" s="17">
        <f>SUMIF(Dati_statistici_2014!$A$18:$A$41,Risultati_contabili_2014!A11,Dati_statistici_2014!$E$18:$E$41)</f>
        <v>14</v>
      </c>
      <c r="E11" s="17">
        <f>SUMIF(Dati_statistici_2014!$A$42:$A$53,Risultati_contabili_2014!A11,Dati_statistici_2014!$E$42:$E$53)</f>
        <v>10</v>
      </c>
      <c r="F11" s="18">
        <v>50</v>
      </c>
      <c r="G11" s="18">
        <v>100</v>
      </c>
      <c r="H11" s="18">
        <v>230</v>
      </c>
      <c r="I11" s="23">
        <f t="shared" si="1"/>
        <v>0</v>
      </c>
      <c r="J11" s="23">
        <f t="shared" si="0"/>
        <v>1400</v>
      </c>
      <c r="K11" s="23">
        <f t="shared" si="0"/>
        <v>2300</v>
      </c>
      <c r="L11" s="24">
        <f t="shared" si="2"/>
        <v>3700</v>
      </c>
      <c r="M11" t="str">
        <f t="shared" si="3"/>
        <v>No</v>
      </c>
    </row>
    <row r="12" spans="1:13" x14ac:dyDescent="0.25">
      <c r="A12" s="19">
        <v>8</v>
      </c>
      <c r="B12" s="20" t="s">
        <v>22</v>
      </c>
      <c r="C12" s="21">
        <f>SUMIF(Dati_statistici_2014!$A$3:$A$17,Risultati_contabili_2014!A12,Dati_statistici_2014!$E$3:$E$17)</f>
        <v>28</v>
      </c>
      <c r="D12" s="21">
        <f>SUMIF(Dati_statistici_2014!$A$18:$A$41,Risultati_contabili_2014!A12,Dati_statistici_2014!$E$18:$E$41)</f>
        <v>68</v>
      </c>
      <c r="E12" s="21">
        <f>SUMIF(Dati_statistici_2014!$A$42:$A$53,Risultati_contabili_2014!A12,Dati_statistici_2014!$E$42:$E$53)</f>
        <v>25</v>
      </c>
      <c r="F12" s="22">
        <v>50</v>
      </c>
      <c r="G12" s="22">
        <v>100</v>
      </c>
      <c r="H12" s="22">
        <v>270</v>
      </c>
      <c r="I12" s="25">
        <f t="shared" si="1"/>
        <v>1400</v>
      </c>
      <c r="J12" s="25">
        <f t="shared" si="0"/>
        <v>6800</v>
      </c>
      <c r="K12" s="25">
        <f t="shared" si="0"/>
        <v>6750</v>
      </c>
      <c r="L12" s="26">
        <f t="shared" si="2"/>
        <v>14950</v>
      </c>
      <c r="M12" t="str">
        <f t="shared" si="3"/>
        <v>Si</v>
      </c>
    </row>
    <row r="13" spans="1:13" x14ac:dyDescent="0.25">
      <c r="A13" s="15">
        <v>9</v>
      </c>
      <c r="B13" s="16" t="s">
        <v>23</v>
      </c>
      <c r="C13" s="17">
        <f>SUMIF(Dati_statistici_2014!$A$3:$A$17,Risultati_contabili_2014!A13,Dati_statistici_2014!$E$3:$E$17)</f>
        <v>19</v>
      </c>
      <c r="D13" s="17">
        <f>SUMIF(Dati_statistici_2014!$A$18:$A$41,Risultati_contabili_2014!A13,Dati_statistici_2014!$E$18:$E$41)</f>
        <v>22</v>
      </c>
      <c r="E13" s="17">
        <f>SUMIF(Dati_statistici_2014!$A$42:$A$53,Risultati_contabili_2014!A13,Dati_statistici_2014!$E$42:$E$53)</f>
        <v>0</v>
      </c>
      <c r="F13" s="18">
        <v>50</v>
      </c>
      <c r="G13" s="18">
        <v>100</v>
      </c>
      <c r="H13" s="18">
        <v>120</v>
      </c>
      <c r="I13" s="23">
        <f t="shared" si="1"/>
        <v>950</v>
      </c>
      <c r="J13" s="23">
        <f t="shared" si="0"/>
        <v>2200</v>
      </c>
      <c r="K13" s="23">
        <f t="shared" si="0"/>
        <v>0</v>
      </c>
      <c r="L13" s="24">
        <f t="shared" si="2"/>
        <v>3150</v>
      </c>
      <c r="M13" t="str">
        <f t="shared" si="3"/>
        <v>No</v>
      </c>
    </row>
    <row r="14" spans="1:13" x14ac:dyDescent="0.25">
      <c r="A14" s="19">
        <v>10</v>
      </c>
      <c r="B14" s="20" t="s">
        <v>24</v>
      </c>
      <c r="C14" s="21">
        <f>SUMIF(Dati_statistici_2014!$A$3:$A$17,Risultati_contabili_2014!A14,Dati_statistici_2014!$E$3:$E$17)</f>
        <v>1</v>
      </c>
      <c r="D14" s="21">
        <f>SUMIF(Dati_statistici_2014!$A$18:$A$41,Risultati_contabili_2014!A14,Dati_statistici_2014!$E$18:$E$41)</f>
        <v>10</v>
      </c>
      <c r="E14" s="21">
        <f>SUMIF(Dati_statistici_2014!$A$42:$A$53,Risultati_contabili_2014!A14,Dati_statistici_2014!$E$42:$E$53)</f>
        <v>10</v>
      </c>
      <c r="F14" s="22">
        <v>50</v>
      </c>
      <c r="G14" s="22">
        <v>100</v>
      </c>
      <c r="H14" s="22">
        <v>110</v>
      </c>
      <c r="I14" s="25">
        <f t="shared" si="1"/>
        <v>50</v>
      </c>
      <c r="J14" s="25">
        <f t="shared" si="0"/>
        <v>1000</v>
      </c>
      <c r="K14" s="25">
        <f t="shared" si="0"/>
        <v>1100</v>
      </c>
      <c r="L14" s="26">
        <f t="shared" si="2"/>
        <v>2150</v>
      </c>
      <c r="M14" t="str">
        <f t="shared" si="3"/>
        <v>No</v>
      </c>
    </row>
    <row r="15" spans="1:13" x14ac:dyDescent="0.25">
      <c r="A15" s="15">
        <v>11</v>
      </c>
      <c r="B15" s="16" t="s">
        <v>25</v>
      </c>
      <c r="C15" s="17">
        <f>SUMIF(Dati_statistici_2014!$A$3:$A$17,Risultati_contabili_2014!A15,Dati_statistici_2014!$E$3:$E$17)</f>
        <v>37</v>
      </c>
      <c r="D15" s="17">
        <f>SUMIF(Dati_statistici_2014!$A$18:$A$41,Risultati_contabili_2014!A15,Dati_statistici_2014!$E$18:$E$41)</f>
        <v>0</v>
      </c>
      <c r="E15" s="17">
        <f>SUMIF(Dati_statistici_2014!$A$42:$A$53,Risultati_contabili_2014!A15,Dati_statistici_2014!$E$42:$E$53)</f>
        <v>11</v>
      </c>
      <c r="F15" s="18">
        <v>50</v>
      </c>
      <c r="G15" s="18">
        <v>100</v>
      </c>
      <c r="H15" s="18">
        <v>100</v>
      </c>
      <c r="I15" s="23">
        <f t="shared" si="1"/>
        <v>1850</v>
      </c>
      <c r="J15" s="23">
        <f t="shared" si="0"/>
        <v>0</v>
      </c>
      <c r="K15" s="23">
        <f t="shared" si="0"/>
        <v>1100</v>
      </c>
      <c r="L15" s="24">
        <f t="shared" si="2"/>
        <v>2950</v>
      </c>
      <c r="M15" t="str">
        <f t="shared" si="3"/>
        <v>No</v>
      </c>
    </row>
    <row r="16" spans="1:13" x14ac:dyDescent="0.25">
      <c r="A16" s="19">
        <v>12</v>
      </c>
      <c r="B16" s="20" t="s">
        <v>26</v>
      </c>
      <c r="C16" s="21">
        <f>SUMIF(Dati_statistici_2014!$A$3:$A$17,Risultati_contabili_2014!A16,Dati_statistici_2014!$E$3:$E$17)</f>
        <v>0</v>
      </c>
      <c r="D16" s="21">
        <f>SUMIF(Dati_statistici_2014!$A$18:$A$41,Risultati_contabili_2014!A16,Dati_statistici_2014!$E$18:$E$41)</f>
        <v>109</v>
      </c>
      <c r="E16" s="21">
        <f>SUMIF(Dati_statistici_2014!$A$42:$A$53,Risultati_contabili_2014!A16,Dati_statistici_2014!$E$42:$E$53)</f>
        <v>0</v>
      </c>
      <c r="F16" s="22">
        <v>50</v>
      </c>
      <c r="G16" s="22">
        <v>100</v>
      </c>
      <c r="H16" s="22">
        <v>95</v>
      </c>
      <c r="I16" s="25">
        <f t="shared" si="1"/>
        <v>0</v>
      </c>
      <c r="J16" s="25">
        <f t="shared" si="0"/>
        <v>10900</v>
      </c>
      <c r="K16" s="25">
        <f t="shared" si="0"/>
        <v>0</v>
      </c>
      <c r="L16" s="26">
        <f t="shared" si="2"/>
        <v>10900</v>
      </c>
      <c r="M16" t="str">
        <f t="shared" si="3"/>
        <v>Si</v>
      </c>
    </row>
    <row r="17" spans="1:13" x14ac:dyDescent="0.25">
      <c r="A17" s="15">
        <v>13</v>
      </c>
      <c r="B17" s="16" t="s">
        <v>27</v>
      </c>
      <c r="C17" s="17">
        <f>SUMIF(Dati_statistici_2014!$A$3:$A$17,Risultati_contabili_2014!A17,Dati_statistici_2014!$E$3:$E$17)</f>
        <v>10</v>
      </c>
      <c r="D17" s="17">
        <f>SUMIF(Dati_statistici_2014!$A$18:$A$41,Risultati_contabili_2014!A17,Dati_statistici_2014!$E$18:$E$41)</f>
        <v>19</v>
      </c>
      <c r="E17" s="17">
        <f>SUMIF(Dati_statistici_2014!$A$42:$A$53,Risultati_contabili_2014!A17,Dati_statistici_2014!$E$42:$E$53)</f>
        <v>16</v>
      </c>
      <c r="F17" s="18">
        <v>50</v>
      </c>
      <c r="G17" s="18">
        <v>100</v>
      </c>
      <c r="H17" s="18">
        <v>90</v>
      </c>
      <c r="I17" s="23">
        <f t="shared" si="1"/>
        <v>500</v>
      </c>
      <c r="J17" s="23">
        <f t="shared" si="0"/>
        <v>1900</v>
      </c>
      <c r="K17" s="23">
        <f t="shared" si="0"/>
        <v>1440</v>
      </c>
      <c r="L17" s="24">
        <f t="shared" si="2"/>
        <v>3840</v>
      </c>
      <c r="M17" t="str">
        <f t="shared" si="3"/>
        <v>No</v>
      </c>
    </row>
    <row r="18" spans="1:13" x14ac:dyDescent="0.25">
      <c r="A18" s="19">
        <v>14</v>
      </c>
      <c r="B18" s="20" t="s">
        <v>28</v>
      </c>
      <c r="C18" s="21">
        <f>SUMIF(Dati_statistici_2014!$A$3:$A$17,Risultati_contabili_2014!A18,Dati_statistici_2014!$E$3:$E$17)</f>
        <v>56</v>
      </c>
      <c r="D18" s="21">
        <f>SUMIF(Dati_statistici_2014!$A$18:$A$41,Risultati_contabili_2014!A18,Dati_statistici_2014!$E$18:$E$41)</f>
        <v>53</v>
      </c>
      <c r="E18" s="21">
        <f>SUMIF(Dati_statistici_2014!$A$42:$A$53,Risultati_contabili_2014!A18,Dati_statistici_2014!$E$42:$E$53)</f>
        <v>0</v>
      </c>
      <c r="F18" s="22">
        <v>50</v>
      </c>
      <c r="G18" s="22">
        <v>100</v>
      </c>
      <c r="H18" s="22">
        <v>80</v>
      </c>
      <c r="I18" s="25">
        <f t="shared" si="1"/>
        <v>2800</v>
      </c>
      <c r="J18" s="25">
        <f t="shared" si="0"/>
        <v>5300</v>
      </c>
      <c r="K18" s="25">
        <f t="shared" si="0"/>
        <v>0</v>
      </c>
      <c r="L18" s="26">
        <f t="shared" si="2"/>
        <v>8100</v>
      </c>
    </row>
    <row r="20" spans="1:13" x14ac:dyDescent="0.25">
      <c r="M20" s="10"/>
    </row>
    <row r="22" spans="1:13" x14ac:dyDescent="0.25">
      <c r="B22" t="s">
        <v>30</v>
      </c>
      <c r="C22" s="11">
        <f ca="1">TODAY()</f>
        <v>42078</v>
      </c>
    </row>
  </sheetData>
  <mergeCells count="3">
    <mergeCell ref="C3:E3"/>
    <mergeCell ref="F3:H3"/>
    <mergeCell ref="I3:L3"/>
  </mergeCells>
  <conditionalFormatting sqref="M5:M18">
    <cfRule type="containsText" dxfId="1" priority="1" operator="containsText" text="No">
      <formula>NOT(ISERROR(SEARCH("No",M5)))</formula>
    </cfRule>
    <cfRule type="containsText" dxfId="0" priority="2" operator="containsText" text="Si">
      <formula>NOT(ISERROR(SEARCH("Si",M5)))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6" orientation="landscape"/>
  <headerFooter>
    <oddFooter>&amp;LNome Cognome&amp;R&amp;D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2" sqref="A2:C2"/>
    </sheetView>
  </sheetViews>
  <sheetFormatPr defaultColWidth="8.7109375" defaultRowHeight="15" x14ac:dyDescent="0.25"/>
  <sheetData>
    <row r="1" spans="1:3" x14ac:dyDescent="0.25">
      <c r="A1" t="s">
        <v>29</v>
      </c>
    </row>
    <row r="2" spans="1:3" x14ac:dyDescent="0.25">
      <c r="A2" t="s">
        <v>8</v>
      </c>
      <c r="B2" t="s">
        <v>6</v>
      </c>
      <c r="C2" t="s">
        <v>7</v>
      </c>
    </row>
    <row r="3" spans="1:3" x14ac:dyDescent="0.25">
      <c r="A3">
        <v>27</v>
      </c>
      <c r="B3">
        <v>4</v>
      </c>
      <c r="C3">
        <v>3</v>
      </c>
    </row>
    <row r="4" spans="1:3" x14ac:dyDescent="0.25">
      <c r="A4">
        <v>18</v>
      </c>
      <c r="B4">
        <v>14</v>
      </c>
      <c r="C4">
        <v>25</v>
      </c>
    </row>
    <row r="5" spans="1:3" x14ac:dyDescent="0.25">
      <c r="A5">
        <v>46</v>
      </c>
      <c r="B5">
        <v>9</v>
      </c>
      <c r="C5">
        <v>17</v>
      </c>
    </row>
    <row r="6" spans="1:3" x14ac:dyDescent="0.25">
      <c r="A6">
        <v>7</v>
      </c>
      <c r="B6">
        <v>41</v>
      </c>
      <c r="C6">
        <v>21</v>
      </c>
    </row>
    <row r="7" spans="1:3" x14ac:dyDescent="0.25">
      <c r="A7">
        <v>5</v>
      </c>
      <c r="B7">
        <v>4</v>
      </c>
      <c r="C7">
        <v>43</v>
      </c>
    </row>
    <row r="8" spans="1:3" x14ac:dyDescent="0.25">
      <c r="A8">
        <v>13</v>
      </c>
      <c r="B8">
        <v>17</v>
      </c>
      <c r="C8">
        <v>5</v>
      </c>
    </row>
    <row r="9" spans="1:3" x14ac:dyDescent="0.25">
      <c r="A9">
        <v>31</v>
      </c>
      <c r="B9">
        <v>4</v>
      </c>
      <c r="C9">
        <v>57</v>
      </c>
    </row>
    <row r="10" spans="1:3" x14ac:dyDescent="0.25">
      <c r="A10">
        <v>8</v>
      </c>
      <c r="B10">
        <v>20</v>
      </c>
      <c r="C10">
        <v>30</v>
      </c>
    </row>
    <row r="11" spans="1:3" x14ac:dyDescent="0.25">
      <c r="A11">
        <v>3</v>
      </c>
      <c r="B11">
        <v>19</v>
      </c>
      <c r="C11">
        <v>36</v>
      </c>
    </row>
    <row r="12" spans="1:3" x14ac:dyDescent="0.25">
      <c r="A12">
        <v>15</v>
      </c>
      <c r="B12">
        <v>12</v>
      </c>
      <c r="C12">
        <v>14</v>
      </c>
    </row>
    <row r="13" spans="1:3" x14ac:dyDescent="0.25">
      <c r="A13">
        <v>22</v>
      </c>
      <c r="B13">
        <v>35</v>
      </c>
      <c r="C13">
        <v>2</v>
      </c>
    </row>
    <row r="14" spans="1:3" x14ac:dyDescent="0.25">
      <c r="A14">
        <v>4</v>
      </c>
      <c r="B14">
        <v>3</v>
      </c>
      <c r="C14">
        <v>69</v>
      </c>
    </row>
    <row r="15" spans="1:3" x14ac:dyDescent="0.25">
      <c r="A15">
        <v>26</v>
      </c>
      <c r="B15">
        <v>31</v>
      </c>
      <c r="C15">
        <v>19</v>
      </c>
    </row>
    <row r="16" spans="1:3" x14ac:dyDescent="0.25">
      <c r="A16">
        <v>5</v>
      </c>
      <c r="B16">
        <v>53</v>
      </c>
      <c r="C16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1</vt:i4>
      </vt:variant>
    </vt:vector>
  </HeadingPairs>
  <TitlesOfParts>
    <vt:vector size="4" baseType="lpstr">
      <vt:lpstr>Dati_statistici_2014</vt:lpstr>
      <vt:lpstr>Risultati_contabili_2014</vt:lpstr>
      <vt:lpstr>Foglio3</vt:lpstr>
      <vt:lpstr>Grafico_Fatturato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Ghiggi Athos</dc:creator>
  <cp:lastModifiedBy>Lorenza Noseda</cp:lastModifiedBy>
  <cp:lastPrinted>2015-01-26T17:39:09Z</cp:lastPrinted>
  <dcterms:created xsi:type="dcterms:W3CDTF">2014-11-24T12:43:06Z</dcterms:created>
  <dcterms:modified xsi:type="dcterms:W3CDTF">2015-03-15T10:16:08Z</dcterms:modified>
</cp:coreProperties>
</file>